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bookViews>
    <workbookView xWindow="8490" yWindow="60" windowWidth="10545" windowHeight="9120"/>
  </bookViews>
  <sheets>
    <sheet name=" Build a Model Solution" sheetId="1" r:id="rId1"/>
    <sheet name="Sheet2" sheetId="2" r:id="rId2"/>
    <sheet name="Sheet3" sheetId="3" r:id="rId3"/>
  </sheets>
  <definedNames>
    <definedName name="_xlnm.Print_Area" localSheetId="0">' Build a Model Solution'!$A$1:$H$101</definedName>
  </definedNames>
  <calcPr calcId="125725"/>
</workbook>
</file>

<file path=xl/calcChain.xml><?xml version="1.0" encoding="utf-8"?>
<calcChain xmlns="http://schemas.openxmlformats.org/spreadsheetml/2006/main">
  <c r="E104" i="1"/>
  <c r="E24"/>
  <c r="E52"/>
  <c r="E54" s="1"/>
  <c r="E60"/>
  <c r="E62" s="1"/>
  <c r="E63"/>
  <c r="E25"/>
  <c r="E26"/>
  <c r="E27" s="1"/>
  <c r="E29" s="1"/>
  <c r="E31" s="1"/>
  <c r="E28"/>
  <c r="E79" s="1"/>
  <c r="E30"/>
  <c r="F52"/>
  <c r="E81"/>
  <c r="E82"/>
  <c r="E83"/>
  <c r="E84"/>
  <c r="E89"/>
  <c r="E93"/>
  <c r="E94"/>
  <c r="E95"/>
  <c r="F46"/>
  <c r="E100"/>
  <c r="F54"/>
  <c r="F65"/>
  <c r="F60"/>
  <c r="F62"/>
  <c r="F66" s="1"/>
  <c r="E32" l="1"/>
  <c r="E33" s="1"/>
  <c r="E88"/>
  <c r="E90" s="1"/>
  <c r="E35" l="1"/>
  <c r="E96" s="1"/>
  <c r="E97" s="1"/>
  <c r="E76"/>
  <c r="E85" s="1"/>
  <c r="E99" l="1"/>
  <c r="E101" s="1"/>
  <c r="E36"/>
  <c r="E64" s="1"/>
  <c r="E65" s="1"/>
  <c r="E66" s="1"/>
</calcChain>
</file>

<file path=xl/comments1.xml><?xml version="1.0" encoding="utf-8"?>
<comments xmlns="http://schemas.openxmlformats.org/spreadsheetml/2006/main">
  <authors>
    <author>Kenneth D. Jackson</author>
    <author>Mike Ehrhardt</author>
    <author>Christopher Buzzard</author>
  </authors>
  <commentList>
    <comment ref="E81" authorId="0">
      <text>
        <r>
          <rPr>
            <b/>
            <sz val="8"/>
            <color indexed="81"/>
            <rFont val="Tahoma"/>
            <family val="2"/>
          </rPr>
          <t>An increase in accounts receivable from the pevious year to the current year reduces the net cash provided by operating activities</t>
        </r>
        <r>
          <rPr>
            <sz val="8"/>
            <color indexed="81"/>
            <rFont val="Tahoma"/>
            <family val="2"/>
          </rPr>
          <t xml:space="preserve">
</t>
        </r>
      </text>
    </comment>
    <comment ref="E82" authorId="0">
      <text>
        <r>
          <rPr>
            <b/>
            <sz val="8"/>
            <color indexed="81"/>
            <rFont val="Tahoma"/>
            <family val="2"/>
          </rPr>
          <t>An increase in Inventory from the previous year to the current year reduces the net cash provided by operation activities</t>
        </r>
      </text>
    </comment>
    <comment ref="E83" authorId="1">
      <text>
        <r>
          <rPr>
            <b/>
            <sz val="10"/>
            <color indexed="81"/>
            <rFont val="Tahoma"/>
            <family val="2"/>
          </rPr>
          <t>An increase in accounts payable increases cash flow.</t>
        </r>
      </text>
    </comment>
    <comment ref="E84" authorId="1">
      <text>
        <r>
          <rPr>
            <b/>
            <sz val="10"/>
            <color indexed="81"/>
            <rFont val="Tahoma"/>
            <family val="2"/>
          </rPr>
          <t>An increase in accruals is a positive cash flow.</t>
        </r>
      </text>
    </comment>
    <comment ref="E88" authorId="2">
      <text>
        <r>
          <rPr>
            <b/>
            <sz val="8"/>
            <color indexed="81"/>
            <rFont val="Tahoma"/>
            <family val="2"/>
          </rPr>
          <t>Remember, to calculate cash used to acquire fixed assets, we must include depreciation, i.e., assets purchased are equal to the increase in net assets plus depreciation.</t>
        </r>
      </text>
    </comment>
    <comment ref="E89" authorId="1">
      <text>
        <r>
          <rPr>
            <b/>
            <sz val="10"/>
            <color indexed="81"/>
            <rFont val="Tahoma"/>
            <family val="2"/>
          </rPr>
          <t>Selling securities is a positive cash flow, buying securities is a negative cash flow.</t>
        </r>
      </text>
    </comment>
    <comment ref="E93" authorId="1">
      <text>
        <r>
          <rPr>
            <b/>
            <sz val="10"/>
            <color indexed="81"/>
            <rFont val="Tahoma"/>
            <family val="2"/>
          </rPr>
          <t>An increase in debt is a positive cash flow.</t>
        </r>
      </text>
    </comment>
    <comment ref="E94" authorId="1">
      <text>
        <r>
          <rPr>
            <b/>
            <sz val="10"/>
            <color indexed="81"/>
            <rFont val="Tahoma"/>
            <family val="2"/>
          </rPr>
          <t>An increase in debt is a positive cash flow.</t>
        </r>
      </text>
    </comment>
    <comment ref="E95" authorId="1">
      <text>
        <r>
          <rPr>
            <b/>
            <sz val="10"/>
            <color indexed="81"/>
            <rFont val="Tahoma"/>
            <family val="2"/>
          </rPr>
          <t>An increase in common stock is a positive cash flow.</t>
        </r>
      </text>
    </comment>
  </commentList>
</comments>
</file>

<file path=xl/sharedStrings.xml><?xml version="1.0" encoding="utf-8"?>
<sst xmlns="http://schemas.openxmlformats.org/spreadsheetml/2006/main" count="76" uniqueCount="74">
  <si>
    <t>Tax rate</t>
  </si>
  <si>
    <t>(in thousands of dollars)</t>
  </si>
  <si>
    <t>Sales</t>
  </si>
  <si>
    <t xml:space="preserve">  EBITDA</t>
  </si>
  <si>
    <t xml:space="preserve">  EBIT</t>
  </si>
  <si>
    <t xml:space="preserve">  EBT</t>
  </si>
  <si>
    <t>Taxes (40%)</t>
  </si>
  <si>
    <t>Common dividends</t>
  </si>
  <si>
    <t>Addition to retained earnings</t>
  </si>
  <si>
    <t>Assets</t>
  </si>
  <si>
    <t>Cash and cash equivalents</t>
  </si>
  <si>
    <t>Accounts Receivable</t>
  </si>
  <si>
    <t>Inventories</t>
  </si>
  <si>
    <t xml:space="preserve">  Total current assets</t>
  </si>
  <si>
    <t>Total assets</t>
  </si>
  <si>
    <t>Liabilities and equity</t>
  </si>
  <si>
    <t>Accounts payable</t>
  </si>
  <si>
    <t>Accruals</t>
  </si>
  <si>
    <t>Notes payable</t>
  </si>
  <si>
    <t xml:space="preserve">  Total current liabilities</t>
  </si>
  <si>
    <t>Long-term debt</t>
  </si>
  <si>
    <t xml:space="preserve">  Total liabilities</t>
  </si>
  <si>
    <t>Common stock</t>
  </si>
  <si>
    <t xml:space="preserve">  Total common equity</t>
  </si>
  <si>
    <t>Total liabilities and equity</t>
  </si>
  <si>
    <t>Sales Revenue</t>
  </si>
  <si>
    <t>Dividend Payout Ratio</t>
  </si>
  <si>
    <t>Statement of Cash Flows</t>
  </si>
  <si>
    <t>Operating Activities</t>
  </si>
  <si>
    <t>Net Income</t>
  </si>
  <si>
    <t xml:space="preserve">    Depreciation</t>
  </si>
  <si>
    <t>Investing Activities</t>
  </si>
  <si>
    <t>Financing Activities</t>
  </si>
  <si>
    <t xml:space="preserve">    Payment of common dividends</t>
  </si>
  <si>
    <t>Net increase/decrease in cash</t>
  </si>
  <si>
    <t>Add: Cash balance at the beginning of the year</t>
  </si>
  <si>
    <t>Cash balance at the end of the year</t>
  </si>
  <si>
    <t>Short-term investments</t>
  </si>
  <si>
    <t>Cumberland Industries December 31 Balance Sheets</t>
  </si>
  <si>
    <t>Adjustments:</t>
  </si>
  <si>
    <t xml:space="preserve">  Noncash adjustment:</t>
  </si>
  <si>
    <t xml:space="preserve">  Due to changes in working capital:</t>
  </si>
  <si>
    <t>Key Input Data for Cumberland Industries</t>
  </si>
  <si>
    <t>Depreciation (Cumberland has no amortization charges)</t>
  </si>
  <si>
    <t>The input information required for the problem is outlined in the "Key Input Data" section below.  Using this data and the balance sheet above, we constructed the income statement shown below.</t>
  </si>
  <si>
    <t xml:space="preserve">  Net fixed assets</t>
  </si>
  <si>
    <t xml:space="preserve">    Cash used to acquire gross fixed assets</t>
  </si>
  <si>
    <t>Net cash provided (used) by operating activities</t>
  </si>
  <si>
    <t>Net cash provided (used) by investing activities</t>
  </si>
  <si>
    <t>Net cash provided (used) by financing activities</t>
  </si>
  <si>
    <t>Chapter 2.  Solution for 2-14</t>
  </si>
  <si>
    <t>Net fixed assest</t>
  </si>
  <si>
    <t>Expenses (excluding depreciation) as a percent of sales</t>
  </si>
  <si>
    <t xml:space="preserve">  (Thousands of dollars)</t>
  </si>
  <si>
    <t>Cumberland Industries: Income Statement  (Thousands of dollars)</t>
  </si>
  <si>
    <t>Operating costs excluding depreciation</t>
  </si>
  <si>
    <t>Depr. as a % of net fixed assets</t>
  </si>
  <si>
    <t>Interest expense</t>
  </si>
  <si>
    <t>Retained earnings</t>
  </si>
  <si>
    <t xml:space="preserve">  Net income</t>
  </si>
  <si>
    <t>Dollar value of common stock issued (in thousands of dollars)</t>
  </si>
  <si>
    <t>Check for balancing (this should be zero):</t>
  </si>
  <si>
    <t>a. Cumberland Industries' most recent sales were $455,000,000; operating costs (excluding depreciation) were equal to 85% of sales; net fixed assets were $67,000,000; depreciation amounted to 10% of net fixed assets; interest expenses were $8,550,000; the state-plus-federal corporate tax rate was 40% and Cumberland paid 25% of its net income out in dividends.  Given this information, construct Cumberland's income statement. Also calculate total dividends and the addition to retained earnings.</t>
  </si>
  <si>
    <t xml:space="preserve">b. Cumberland Industries' partial balance sheets are shown below. Cumberland issued $10,000,000 of new common stock in the most recent year. Using this information and the results from part a, fill in the missing values for common stock, retained earnings, total common equity, and total liabilities and equity.  </t>
  </si>
  <si>
    <t xml:space="preserve">c.  Construct the statement of cash flows for the most recent year. </t>
  </si>
  <si>
    <t xml:space="preserve">    Due to change in accounts receivable</t>
  </si>
  <si>
    <t xml:space="preserve">    Due to change in inventories</t>
  </si>
  <si>
    <t xml:space="preserve">    Due to change in accounts payable</t>
  </si>
  <si>
    <t xml:space="preserve">    Due to change in accruals</t>
  </si>
  <si>
    <t xml:space="preserve">    Due to change in short-term investments</t>
  </si>
  <si>
    <t xml:space="preserve">    Due to change in notes payable</t>
  </si>
  <si>
    <t xml:space="preserve">    Due to change in long-term debt</t>
  </si>
  <si>
    <t xml:space="preserve">    Due to change in common stock</t>
  </si>
  <si>
    <t>Check: cash balance in statement of cash flows should equal the cash on balance sheets as shown here:</t>
  </si>
</sst>
</file>

<file path=xl/styles.xml><?xml version="1.0" encoding="utf-8"?>
<styleSheet xmlns="http://schemas.openxmlformats.org/spreadsheetml/2006/main">
  <numFmts count="7">
    <numFmt numFmtId="5" formatCode="&quot;$&quot;#,##0_);\(&quot;$&quot;#,##0\)"/>
    <numFmt numFmtId="6" formatCode="&quot;$&quot;#,##0_);[Red]\(&quot;$&quot;#,##0\)"/>
    <numFmt numFmtId="43" formatCode="_(* #,##0.00_);_(* \(#,##0.00\);_(* &quot;-&quot;??_);_(@_)"/>
    <numFmt numFmtId="164" formatCode="&quot;$&quot;#,##0"/>
    <numFmt numFmtId="165" formatCode="&quot;$&quot;#,##0.00"/>
    <numFmt numFmtId="166" formatCode="0.0%"/>
    <numFmt numFmtId="167" formatCode="&quot;$&quot;#,##0.0000"/>
  </numFmts>
  <fonts count="16">
    <font>
      <sz val="10"/>
      <name val="Arial"/>
    </font>
    <font>
      <sz val="10"/>
      <name val="Arial"/>
      <family val="2"/>
    </font>
    <font>
      <b/>
      <sz val="10"/>
      <name val="Times New Roman"/>
      <family val="1"/>
    </font>
    <font>
      <sz val="10"/>
      <name val="Times New Roman"/>
      <family val="1"/>
    </font>
    <font>
      <b/>
      <sz val="12"/>
      <color indexed="18"/>
      <name val="Times New Roman"/>
      <family val="1"/>
    </font>
    <font>
      <b/>
      <sz val="10"/>
      <color indexed="12"/>
      <name val="Times New Roman"/>
      <family val="1"/>
    </font>
    <font>
      <b/>
      <sz val="10"/>
      <color indexed="48"/>
      <name val="Times New Roman"/>
      <family val="1"/>
    </font>
    <font>
      <sz val="10"/>
      <color indexed="10"/>
      <name val="Times New Roman"/>
      <family val="1"/>
    </font>
    <font>
      <u/>
      <sz val="10"/>
      <name val="Times New Roman"/>
      <family val="1"/>
    </font>
    <font>
      <b/>
      <sz val="8"/>
      <color indexed="81"/>
      <name val="Tahoma"/>
      <family val="2"/>
    </font>
    <font>
      <b/>
      <sz val="8"/>
      <name val="Times New Roman"/>
      <family val="1"/>
    </font>
    <font>
      <b/>
      <i/>
      <sz val="10"/>
      <name val="Times New Roman"/>
      <family val="1"/>
    </font>
    <font>
      <sz val="8"/>
      <color indexed="81"/>
      <name val="Tahoma"/>
      <family val="2"/>
    </font>
    <font>
      <b/>
      <sz val="12"/>
      <color indexed="12"/>
      <name val="Times New Roman"/>
      <family val="1"/>
    </font>
    <font>
      <u val="doubleAccounting"/>
      <sz val="10"/>
      <name val="Times New Roman"/>
      <family val="1"/>
    </font>
    <font>
      <b/>
      <sz val="10"/>
      <color indexed="81"/>
      <name val="Tahoma"/>
      <family val="2"/>
    </font>
  </fonts>
  <fills count="3">
    <fill>
      <patternFill patternType="none"/>
    </fill>
    <fill>
      <patternFill patternType="gray125"/>
    </fill>
    <fill>
      <patternFill patternType="solid">
        <fgColor indexed="43"/>
        <bgColor indexed="64"/>
      </patternFill>
    </fill>
  </fills>
  <borders count="5">
    <border>
      <left/>
      <right/>
      <top/>
      <bottom/>
      <diagonal/>
    </border>
    <border>
      <left/>
      <right/>
      <top/>
      <bottom style="medium">
        <color indexed="64"/>
      </bottom>
      <diagonal/>
    </border>
    <border>
      <left/>
      <right/>
      <top/>
      <bottom style="thin">
        <color indexed="64"/>
      </bottom>
      <diagonal/>
    </border>
    <border>
      <left/>
      <right/>
      <top style="thin">
        <color indexed="64"/>
      </top>
      <bottom style="thin">
        <color indexed="64"/>
      </bottom>
      <diagonal/>
    </border>
    <border>
      <left/>
      <right/>
      <top style="thin">
        <color indexed="64"/>
      </top>
      <bottom style="double">
        <color indexed="64"/>
      </bottom>
      <diagonal/>
    </border>
  </borders>
  <cellStyleXfs count="3">
    <xf numFmtId="0" fontId="0" fillId="0" borderId="0"/>
    <xf numFmtId="43" fontId="1" fillId="0" borderId="0" applyFont="0" applyFill="0" applyBorder="0" applyAlignment="0" applyProtection="0"/>
    <xf numFmtId="9" fontId="1" fillId="0" borderId="0" applyFont="0" applyFill="0" applyBorder="0" applyAlignment="0" applyProtection="0"/>
  </cellStyleXfs>
  <cellXfs count="65">
    <xf numFmtId="0" fontId="0" fillId="0" borderId="0" xfId="0"/>
    <xf numFmtId="0" fontId="2" fillId="0" borderId="0" xfId="0" applyFont="1" applyFill="1"/>
    <xf numFmtId="0" fontId="3" fillId="0" borderId="0" xfId="0" applyFont="1" applyFill="1"/>
    <xf numFmtId="0" fontId="4" fillId="0" borderId="0" xfId="0" applyFont="1" applyFill="1" applyAlignment="1">
      <alignment horizontal="center"/>
    </xf>
    <xf numFmtId="0" fontId="5" fillId="0" borderId="0" xfId="0" quotePrefix="1" applyFont="1" applyFill="1" applyAlignment="1">
      <alignment horizontal="left"/>
    </xf>
    <xf numFmtId="3" fontId="3" fillId="0" borderId="0" xfId="0" applyNumberFormat="1" applyFont="1" applyFill="1"/>
    <xf numFmtId="0" fontId="3" fillId="0" borderId="0" xfId="0" quotePrefix="1" applyFont="1" applyFill="1" applyAlignment="1">
      <alignment horizontal="left"/>
    </xf>
    <xf numFmtId="9" fontId="6" fillId="0" borderId="0" xfId="2" applyFont="1" applyFill="1"/>
    <xf numFmtId="1" fontId="3" fillId="0" borderId="0" xfId="0" applyNumberFormat="1" applyFont="1" applyFill="1"/>
    <xf numFmtId="0" fontId="3" fillId="0" borderId="0" xfId="0" applyFont="1" applyFill="1" applyAlignment="1">
      <alignment horizontal="left"/>
    </xf>
    <xf numFmtId="0" fontId="3" fillId="0" borderId="0" xfId="0" applyFont="1" applyFill="1" applyBorder="1"/>
    <xf numFmtId="0" fontId="2" fillId="0" borderId="1" xfId="0" applyFont="1" applyFill="1" applyBorder="1" applyAlignment="1">
      <alignment horizontal="right"/>
    </xf>
    <xf numFmtId="164" fontId="3" fillId="0" borderId="0" xfId="0" applyNumberFormat="1" applyFont="1" applyFill="1"/>
    <xf numFmtId="164" fontId="7" fillId="0" borderId="0" xfId="0" applyNumberFormat="1" applyFont="1" applyFill="1" applyBorder="1" applyAlignment="1">
      <alignment horizontal="right"/>
    </xf>
    <xf numFmtId="0" fontId="8" fillId="0" borderId="0" xfId="0" applyFont="1" applyFill="1"/>
    <xf numFmtId="0" fontId="2" fillId="0" borderId="0" xfId="0" applyFont="1" applyFill="1" applyAlignment="1">
      <alignment horizontal="left"/>
    </xf>
    <xf numFmtId="0" fontId="3" fillId="0" borderId="0" xfId="0" applyFont="1"/>
    <xf numFmtId="164" fontId="6" fillId="0" borderId="0" xfId="0" applyNumberFormat="1" applyFont="1" applyFill="1"/>
    <xf numFmtId="6" fontId="6" fillId="0" borderId="0" xfId="0" applyNumberFormat="1" applyFont="1"/>
    <xf numFmtId="9" fontId="6" fillId="0" borderId="0" xfId="2" applyFont="1"/>
    <xf numFmtId="0" fontId="2" fillId="0" borderId="0" xfId="0" applyFont="1"/>
    <xf numFmtId="164" fontId="3" fillId="0" borderId="0" xfId="0" applyNumberFormat="1" applyFont="1"/>
    <xf numFmtId="0" fontId="8" fillId="0" borderId="0" xfId="0" applyFont="1"/>
    <xf numFmtId="164" fontId="3" fillId="0" borderId="0" xfId="0" applyNumberFormat="1" applyFont="1" applyFill="1" applyAlignment="1">
      <alignment horizontal="right"/>
    </xf>
    <xf numFmtId="3" fontId="3" fillId="0" borderId="0" xfId="0" applyNumberFormat="1" applyFont="1"/>
    <xf numFmtId="14" fontId="2" fillId="0" borderId="0" xfId="0" quotePrefix="1" applyNumberFormat="1" applyFont="1" applyFill="1" applyAlignment="1">
      <alignment horizontal="right"/>
    </xf>
    <xf numFmtId="22" fontId="10" fillId="0" borderId="0" xfId="0" applyNumberFormat="1" applyFont="1" applyFill="1"/>
    <xf numFmtId="6" fontId="3" fillId="0" borderId="0" xfId="0" applyNumberFormat="1" applyFont="1"/>
    <xf numFmtId="6" fontId="3" fillId="0" borderId="0" xfId="0" applyNumberFormat="1" applyFont="1" applyFill="1"/>
    <xf numFmtId="0" fontId="11" fillId="0" borderId="0" xfId="0" applyFont="1" applyFill="1"/>
    <xf numFmtId="5" fontId="3" fillId="0" borderId="0" xfId="0" applyNumberFormat="1" applyFont="1"/>
    <xf numFmtId="164" fontId="2" fillId="2" borderId="0" xfId="0" applyNumberFormat="1" applyFont="1" applyFill="1"/>
    <xf numFmtId="5" fontId="2" fillId="2" borderId="2" xfId="0" applyNumberFormat="1" applyFont="1" applyFill="1" applyBorder="1"/>
    <xf numFmtId="0" fontId="2" fillId="0" borderId="0" xfId="0" quotePrefix="1" applyFont="1" applyFill="1" applyAlignment="1">
      <alignment horizontal="left"/>
    </xf>
    <xf numFmtId="5" fontId="2" fillId="2" borderId="0" xfId="0" applyNumberFormat="1" applyFont="1" applyFill="1"/>
    <xf numFmtId="5" fontId="2" fillId="2" borderId="3" xfId="0" applyNumberFormat="1" applyFont="1" applyFill="1" applyBorder="1"/>
    <xf numFmtId="5" fontId="2" fillId="2" borderId="4" xfId="0" applyNumberFormat="1" applyFont="1" applyFill="1" applyBorder="1"/>
    <xf numFmtId="165" fontId="3" fillId="0" borderId="0" xfId="0" applyNumberFormat="1" applyFont="1" applyFill="1"/>
    <xf numFmtId="166" fontId="6" fillId="0" borderId="0" xfId="2" applyNumberFormat="1" applyFont="1" applyFill="1"/>
    <xf numFmtId="166" fontId="6" fillId="0" borderId="0" xfId="0" applyNumberFormat="1" applyFont="1" applyFill="1"/>
    <xf numFmtId="0" fontId="0" fillId="0" borderId="0" xfId="0" applyAlignment="1">
      <alignment wrapText="1"/>
    </xf>
    <xf numFmtId="167" fontId="3" fillId="0" borderId="0" xfId="0" applyNumberFormat="1" applyFont="1" applyFill="1"/>
    <xf numFmtId="167" fontId="4" fillId="0" borderId="0" xfId="0" applyNumberFormat="1" applyFont="1" applyFill="1" applyAlignment="1">
      <alignment horizontal="center"/>
    </xf>
    <xf numFmtId="165" fontId="2" fillId="0" borderId="0" xfId="0" applyNumberFormat="1" applyFont="1" applyFill="1"/>
    <xf numFmtId="164" fontId="2" fillId="2" borderId="2" xfId="1" applyNumberFormat="1" applyFont="1" applyFill="1" applyBorder="1"/>
    <xf numFmtId="164" fontId="2" fillId="2" borderId="2" xfId="0" applyNumberFormat="1" applyFont="1" applyFill="1" applyBorder="1"/>
    <xf numFmtId="164" fontId="2" fillId="2" borderId="0" xfId="0" applyNumberFormat="1" applyFont="1" applyFill="1" applyBorder="1"/>
    <xf numFmtId="164" fontId="2" fillId="2" borderId="4" xfId="0" applyNumberFormat="1" applyFont="1" applyFill="1" applyBorder="1"/>
    <xf numFmtId="164" fontId="3" fillId="2" borderId="0" xfId="0" applyNumberFormat="1" applyFont="1" applyFill="1"/>
    <xf numFmtId="3" fontId="8" fillId="0" borderId="0" xfId="0" applyNumberFormat="1" applyFont="1" applyFill="1"/>
    <xf numFmtId="3" fontId="8" fillId="0" borderId="0" xfId="0" applyNumberFormat="1" applyFont="1" applyFill="1" applyBorder="1"/>
    <xf numFmtId="164" fontId="14" fillId="0" borderId="0" xfId="0" applyNumberFormat="1" applyFont="1" applyFill="1" applyBorder="1"/>
    <xf numFmtId="164" fontId="8" fillId="2" borderId="0" xfId="0" applyNumberFormat="1" applyFont="1" applyFill="1" applyBorder="1"/>
    <xf numFmtId="164" fontId="8" fillId="0" borderId="0" xfId="0" applyNumberFormat="1" applyFont="1" applyFill="1" applyBorder="1"/>
    <xf numFmtId="3" fontId="8" fillId="2" borderId="0" xfId="0" applyNumberFormat="1" applyFont="1" applyFill="1" applyBorder="1"/>
    <xf numFmtId="164" fontId="14" fillId="2" borderId="0" xfId="0" applyNumberFormat="1" applyFont="1" applyFill="1" applyBorder="1"/>
    <xf numFmtId="164" fontId="2" fillId="0" borderId="0" xfId="0" applyNumberFormat="1" applyFont="1"/>
    <xf numFmtId="5" fontId="2" fillId="2" borderId="0" xfId="0" applyNumberFormat="1" applyFont="1" applyFill="1" applyBorder="1"/>
    <xf numFmtId="0" fontId="3" fillId="0" borderId="0" xfId="0" applyFont="1" applyAlignment="1">
      <alignment horizontal="left" wrapText="1"/>
    </xf>
    <xf numFmtId="9" fontId="5" fillId="0" borderId="0" xfId="2" quotePrefix="1" applyFont="1" applyFill="1" applyAlignment="1">
      <alignment horizontal="left" wrapText="1"/>
    </xf>
    <xf numFmtId="0" fontId="13" fillId="0" borderId="0" xfId="0" quotePrefix="1" applyFont="1" applyFill="1" applyAlignment="1">
      <alignment horizontal="center"/>
    </xf>
    <xf numFmtId="0" fontId="13" fillId="0" borderId="0" xfId="0" applyFont="1" applyFill="1" applyAlignment="1">
      <alignment horizontal="center"/>
    </xf>
    <xf numFmtId="0" fontId="3" fillId="0" borderId="0" xfId="0" applyFont="1" applyFill="1" applyAlignment="1">
      <alignment horizontal="left" wrapText="1"/>
    </xf>
    <xf numFmtId="0" fontId="0" fillId="0" borderId="0" xfId="0" applyAlignment="1">
      <alignment wrapText="1"/>
    </xf>
    <xf numFmtId="0" fontId="5" fillId="0" borderId="0" xfId="0" quotePrefix="1" applyFont="1" applyFill="1" applyAlignment="1">
      <alignment horizontal="left" wrapText="1"/>
    </xf>
  </cellXfs>
  <cellStyles count="3">
    <cellStyle name="Comma" xfId="1" builtinId="3"/>
    <cellStyle name="Normal" xfId="0" builtinId="0"/>
    <cellStyle name="Percent" xfId="2" builtinId="5"/>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K104"/>
  <sheetViews>
    <sheetView tabSelected="1" zoomScaleNormal="100" workbookViewId="0"/>
  </sheetViews>
  <sheetFormatPr defaultColWidth="11.7109375" defaultRowHeight="12.75"/>
  <cols>
    <col min="1" max="2" width="13.42578125" style="16" customWidth="1"/>
    <col min="3" max="3" width="14.28515625" style="16" customWidth="1"/>
    <col min="4" max="5" width="13.7109375" style="16" customWidth="1"/>
    <col min="6" max="7" width="11.7109375" style="16" customWidth="1"/>
    <col min="8" max="8" width="2.28515625" style="16" customWidth="1"/>
    <col min="9" max="16384" width="11.7109375" style="16"/>
  </cols>
  <sheetData>
    <row r="1" spans="1:11">
      <c r="A1" s="33"/>
      <c r="B1" s="1"/>
      <c r="C1" s="1"/>
      <c r="D1" s="26"/>
      <c r="E1" s="1"/>
      <c r="F1" s="1"/>
      <c r="G1" s="25">
        <v>40279</v>
      </c>
      <c r="H1" s="1"/>
      <c r="I1" s="1"/>
      <c r="J1" s="1"/>
      <c r="K1" s="1"/>
    </row>
    <row r="2" spans="1:11">
      <c r="A2" s="2"/>
      <c r="B2" s="2"/>
      <c r="C2" s="2"/>
      <c r="D2" s="2"/>
      <c r="E2" s="2"/>
      <c r="F2" s="2"/>
      <c r="G2" s="2"/>
      <c r="H2" s="2"/>
      <c r="I2" s="2"/>
      <c r="J2" s="2"/>
      <c r="K2" s="2"/>
    </row>
    <row r="3" spans="1:11" ht="15.75">
      <c r="A3" s="60" t="s">
        <v>50</v>
      </c>
      <c r="B3" s="61"/>
      <c r="C3" s="61"/>
      <c r="D3" s="61"/>
      <c r="E3" s="61"/>
      <c r="F3" s="61"/>
      <c r="G3" s="61"/>
      <c r="H3" s="3"/>
      <c r="I3" s="2"/>
      <c r="J3" s="2"/>
      <c r="K3" s="2"/>
    </row>
    <row r="5" spans="1:11" ht="12.75" customHeight="1">
      <c r="A5" s="64" t="s">
        <v>62</v>
      </c>
      <c r="B5" s="64"/>
      <c r="C5" s="64"/>
      <c r="D5" s="64"/>
      <c r="E5" s="64"/>
      <c r="F5" s="64"/>
      <c r="G5" s="64"/>
      <c r="H5" s="2"/>
      <c r="I5" s="2"/>
      <c r="J5" s="2"/>
      <c r="K5" s="2"/>
    </row>
    <row r="6" spans="1:11">
      <c r="A6" s="64"/>
      <c r="B6" s="64"/>
      <c r="C6" s="64"/>
      <c r="D6" s="64"/>
      <c r="E6" s="64"/>
      <c r="F6" s="64"/>
      <c r="G6" s="64"/>
      <c r="H6" s="2"/>
      <c r="I6" s="2"/>
      <c r="J6" s="2"/>
      <c r="K6" s="2"/>
    </row>
    <row r="7" spans="1:11">
      <c r="A7" s="64"/>
      <c r="B7" s="64"/>
      <c r="C7" s="64"/>
      <c r="D7" s="64"/>
      <c r="E7" s="64"/>
      <c r="F7" s="64"/>
      <c r="G7" s="64"/>
      <c r="H7" s="2"/>
      <c r="I7" s="2"/>
      <c r="J7" s="2"/>
      <c r="K7" s="2"/>
    </row>
    <row r="8" spans="1:11">
      <c r="A8" s="64"/>
      <c r="B8" s="64"/>
      <c r="C8" s="64"/>
      <c r="D8" s="64"/>
      <c r="E8" s="64"/>
      <c r="F8" s="64"/>
      <c r="G8" s="64"/>
      <c r="H8" s="2"/>
      <c r="I8" s="2"/>
      <c r="J8" s="2"/>
      <c r="K8" s="2"/>
    </row>
    <row r="9" spans="1:11">
      <c r="A9" s="64"/>
      <c r="B9" s="64"/>
      <c r="C9" s="64"/>
      <c r="D9" s="64"/>
      <c r="E9" s="64"/>
      <c r="F9" s="64"/>
      <c r="G9" s="64"/>
      <c r="H9" s="2"/>
      <c r="I9" s="2"/>
      <c r="J9" s="2"/>
      <c r="K9" s="2"/>
    </row>
    <row r="10" spans="1:11">
      <c r="A10" s="4"/>
      <c r="B10" s="2"/>
      <c r="C10" s="2"/>
      <c r="D10" s="2"/>
      <c r="E10" s="2"/>
      <c r="F10" s="2"/>
      <c r="G10" s="2"/>
      <c r="H10" s="2"/>
      <c r="I10" s="2"/>
      <c r="J10" s="2"/>
      <c r="K10" s="2"/>
    </row>
    <row r="11" spans="1:11">
      <c r="A11" s="62" t="s">
        <v>44</v>
      </c>
      <c r="B11" s="63"/>
      <c r="C11" s="63"/>
      <c r="D11" s="63"/>
      <c r="E11" s="63"/>
      <c r="F11" s="63"/>
      <c r="G11" s="63"/>
      <c r="H11" s="2"/>
      <c r="I11" s="2"/>
      <c r="J11" s="2"/>
      <c r="K11" s="2"/>
    </row>
    <row r="12" spans="1:11">
      <c r="A12" s="63"/>
      <c r="B12" s="63"/>
      <c r="C12" s="63"/>
      <c r="D12" s="63"/>
      <c r="E12" s="63"/>
      <c r="F12" s="63"/>
      <c r="G12" s="63"/>
      <c r="H12" s="2"/>
      <c r="I12" s="2"/>
      <c r="J12" s="2"/>
      <c r="K12" s="2"/>
    </row>
    <row r="13" spans="1:11">
      <c r="A13" s="2"/>
      <c r="B13" s="2"/>
      <c r="C13" s="2"/>
      <c r="D13" s="2"/>
      <c r="E13" s="2"/>
      <c r="F13" s="2"/>
      <c r="G13" s="5"/>
      <c r="H13" s="2"/>
      <c r="I13" s="2"/>
      <c r="J13" s="2"/>
      <c r="K13" s="2"/>
    </row>
    <row r="14" spans="1:11" ht="13.5" thickBot="1">
      <c r="A14" s="1" t="s">
        <v>42</v>
      </c>
      <c r="B14" s="2"/>
      <c r="C14" s="2"/>
      <c r="D14" s="2"/>
      <c r="E14" s="11">
        <v>2010</v>
      </c>
      <c r="F14" s="1"/>
      <c r="G14" s="2"/>
      <c r="H14" s="2"/>
      <c r="I14" s="2"/>
      <c r="J14" s="2"/>
      <c r="K14" s="2"/>
    </row>
    <row r="15" spans="1:11">
      <c r="A15" s="1" t="s">
        <v>53</v>
      </c>
      <c r="B15" s="2"/>
      <c r="C15" s="2"/>
      <c r="D15" s="2"/>
      <c r="E15" s="2"/>
      <c r="F15" s="1"/>
      <c r="G15" s="2"/>
      <c r="H15" s="2"/>
      <c r="I15" s="2"/>
      <c r="J15" s="2"/>
      <c r="K15" s="2"/>
    </row>
    <row r="16" spans="1:11">
      <c r="A16" s="2" t="s">
        <v>25</v>
      </c>
      <c r="B16" s="2"/>
      <c r="C16" s="2"/>
      <c r="E16" s="17">
        <v>455000</v>
      </c>
      <c r="F16" s="1"/>
      <c r="G16" s="2"/>
      <c r="H16" s="2"/>
      <c r="I16" s="2"/>
      <c r="J16" s="2"/>
      <c r="K16" s="2"/>
    </row>
    <row r="17" spans="1:11">
      <c r="A17" s="2" t="s">
        <v>52</v>
      </c>
      <c r="B17" s="2"/>
      <c r="C17" s="2"/>
      <c r="E17" s="38">
        <v>0.85</v>
      </c>
      <c r="F17" s="1"/>
      <c r="G17" s="2"/>
      <c r="H17" s="2"/>
      <c r="I17" s="2"/>
      <c r="J17" s="2"/>
      <c r="K17" s="2"/>
    </row>
    <row r="18" spans="1:11">
      <c r="A18" s="2" t="s">
        <v>51</v>
      </c>
      <c r="B18" s="2"/>
      <c r="C18" s="2"/>
      <c r="E18" s="17">
        <v>67000</v>
      </c>
      <c r="F18" s="1"/>
      <c r="G18" s="2"/>
      <c r="H18" s="2"/>
      <c r="I18" s="2"/>
      <c r="J18" s="2"/>
      <c r="K18" s="2"/>
    </row>
    <row r="19" spans="1:11">
      <c r="A19" s="6" t="s">
        <v>56</v>
      </c>
      <c r="B19" s="2"/>
      <c r="C19" s="2"/>
      <c r="E19" s="39">
        <v>0.1</v>
      </c>
      <c r="F19" s="2"/>
      <c r="G19" s="2"/>
      <c r="H19" s="2"/>
      <c r="I19" s="2"/>
      <c r="J19" s="2"/>
      <c r="K19" s="2"/>
    </row>
    <row r="20" spans="1:11">
      <c r="A20" s="2" t="s">
        <v>0</v>
      </c>
      <c r="B20" s="2"/>
      <c r="C20" s="2"/>
      <c r="E20" s="38">
        <v>0.4</v>
      </c>
      <c r="F20" s="2"/>
      <c r="G20" s="7"/>
      <c r="H20" s="8"/>
      <c r="I20" s="2"/>
      <c r="J20" s="2"/>
      <c r="K20" s="2"/>
    </row>
    <row r="21" spans="1:11">
      <c r="A21" s="16" t="s">
        <v>57</v>
      </c>
      <c r="E21" s="18">
        <v>8550</v>
      </c>
      <c r="F21" s="2"/>
      <c r="G21" s="7"/>
      <c r="H21" s="8"/>
      <c r="I21" s="2"/>
      <c r="J21" s="2"/>
      <c r="K21" s="2"/>
    </row>
    <row r="22" spans="1:11">
      <c r="A22" s="16" t="s">
        <v>26</v>
      </c>
      <c r="E22" s="19">
        <v>0.25</v>
      </c>
      <c r="F22" s="2"/>
      <c r="G22" s="2"/>
      <c r="H22" s="8"/>
      <c r="I22" s="2"/>
      <c r="J22" s="2"/>
      <c r="K22" s="2"/>
    </row>
    <row r="23" spans="1:11">
      <c r="E23" s="19"/>
      <c r="F23" s="2"/>
      <c r="G23" s="2"/>
      <c r="H23" s="2"/>
      <c r="I23" s="2"/>
      <c r="J23" s="2"/>
      <c r="K23" s="2"/>
    </row>
    <row r="24" spans="1:11" ht="13.5" thickBot="1">
      <c r="A24" s="15" t="s">
        <v>54</v>
      </c>
      <c r="B24" s="2"/>
      <c r="C24" s="2"/>
      <c r="D24" s="2"/>
      <c r="E24" s="11">
        <f>E14</f>
        <v>2010</v>
      </c>
      <c r="G24" s="2"/>
      <c r="H24" s="2"/>
      <c r="I24" s="2"/>
      <c r="J24" s="2"/>
      <c r="K24" s="2"/>
    </row>
    <row r="25" spans="1:11">
      <c r="A25" s="2" t="s">
        <v>2</v>
      </c>
      <c r="B25" s="2"/>
      <c r="C25" s="2"/>
      <c r="D25" s="2"/>
      <c r="E25" s="31">
        <f>E16</f>
        <v>455000</v>
      </c>
      <c r="G25" s="2"/>
      <c r="H25" s="2"/>
      <c r="I25" s="2"/>
      <c r="J25" s="2"/>
      <c r="K25" s="2"/>
    </row>
    <row r="26" spans="1:11">
      <c r="A26" s="6" t="s">
        <v>55</v>
      </c>
      <c r="B26" s="2"/>
      <c r="C26" s="2"/>
      <c r="D26" s="2"/>
      <c r="E26" s="44">
        <f>E17*E16</f>
        <v>386750</v>
      </c>
      <c r="G26" s="2"/>
      <c r="H26" s="2"/>
      <c r="I26" s="2"/>
      <c r="J26" s="2"/>
      <c r="K26" s="2"/>
    </row>
    <row r="27" spans="1:11">
      <c r="A27" s="6" t="s">
        <v>3</v>
      </c>
      <c r="B27" s="2"/>
      <c r="C27" s="2"/>
      <c r="D27" s="2"/>
      <c r="E27" s="31">
        <f>E25-E26</f>
        <v>68250</v>
      </c>
      <c r="G27" s="2"/>
      <c r="H27" s="2"/>
      <c r="I27" s="2"/>
      <c r="J27" s="2"/>
      <c r="K27" s="2"/>
    </row>
    <row r="28" spans="1:11">
      <c r="A28" s="6" t="s">
        <v>43</v>
      </c>
      <c r="B28" s="2"/>
      <c r="C28" s="2"/>
      <c r="D28" s="2"/>
      <c r="E28" s="45">
        <f>E53*$E$19</f>
        <v>6700</v>
      </c>
      <c r="G28" s="2"/>
      <c r="H28" s="2"/>
      <c r="I28" s="2"/>
      <c r="J28" s="2"/>
      <c r="K28" s="2"/>
    </row>
    <row r="29" spans="1:11">
      <c r="A29" s="6" t="s">
        <v>4</v>
      </c>
      <c r="B29" s="2"/>
      <c r="C29" s="2"/>
      <c r="D29" s="2"/>
      <c r="E29" s="31">
        <f>E27-E28</f>
        <v>61550</v>
      </c>
      <c r="G29" s="2"/>
      <c r="H29" s="2"/>
      <c r="I29" s="2"/>
      <c r="J29" s="2"/>
      <c r="K29" s="2"/>
    </row>
    <row r="30" spans="1:11">
      <c r="A30" s="6" t="s">
        <v>57</v>
      </c>
      <c r="B30" s="2"/>
      <c r="C30" s="2"/>
      <c r="D30" s="2"/>
      <c r="E30" s="45">
        <f>E21</f>
        <v>8550</v>
      </c>
      <c r="G30" s="2"/>
      <c r="H30" s="2"/>
      <c r="I30" s="2"/>
      <c r="J30" s="2"/>
      <c r="K30" s="2"/>
    </row>
    <row r="31" spans="1:11">
      <c r="A31" s="6" t="s">
        <v>5</v>
      </c>
      <c r="B31" s="2"/>
      <c r="C31" s="2"/>
      <c r="D31" s="2"/>
      <c r="E31" s="31">
        <f>E29-E30</f>
        <v>53000</v>
      </c>
      <c r="G31" s="2"/>
      <c r="H31" s="2"/>
      <c r="I31" s="2"/>
      <c r="J31" s="2"/>
      <c r="K31" s="2"/>
    </row>
    <row r="32" spans="1:11">
      <c r="A32" s="6" t="s">
        <v>6</v>
      </c>
      <c r="B32" s="2"/>
      <c r="C32" s="2"/>
      <c r="D32" s="2"/>
      <c r="E32" s="46">
        <f>E31*$E$20</f>
        <v>21200</v>
      </c>
      <c r="G32" s="2"/>
      <c r="H32" s="2"/>
      <c r="I32" s="2"/>
      <c r="J32" s="2"/>
      <c r="K32" s="2"/>
    </row>
    <row r="33" spans="1:11" ht="13.5" thickBot="1">
      <c r="A33" s="6" t="s">
        <v>59</v>
      </c>
      <c r="B33" s="2"/>
      <c r="C33" s="2"/>
      <c r="D33" s="2"/>
      <c r="E33" s="47">
        <f>E31-E32</f>
        <v>31800</v>
      </c>
      <c r="G33" s="2"/>
      <c r="H33" s="2"/>
      <c r="I33" s="2"/>
      <c r="J33" s="2"/>
      <c r="K33" s="2"/>
    </row>
    <row r="34" spans="1:11" ht="13.5" thickTop="1">
      <c r="A34" s="6"/>
      <c r="B34" s="2"/>
      <c r="C34" s="2"/>
      <c r="D34" s="2"/>
      <c r="E34" s="12"/>
      <c r="G34" s="2"/>
      <c r="H34" s="2"/>
      <c r="I34" s="2"/>
      <c r="J34" s="2"/>
      <c r="K34" s="2"/>
    </row>
    <row r="35" spans="1:11">
      <c r="A35" s="9" t="s">
        <v>7</v>
      </c>
      <c r="B35" s="2"/>
      <c r="C35" s="2"/>
      <c r="D35" s="2"/>
      <c r="E35" s="31">
        <f>E33*$E$22</f>
        <v>7950</v>
      </c>
      <c r="G35" s="2"/>
      <c r="H35" s="2"/>
      <c r="I35" s="2"/>
      <c r="J35" s="2"/>
      <c r="K35" s="2"/>
    </row>
    <row r="36" spans="1:11">
      <c r="A36" s="6" t="s">
        <v>8</v>
      </c>
      <c r="B36" s="2"/>
      <c r="C36" s="2"/>
      <c r="D36" s="2"/>
      <c r="E36" s="31">
        <f>E33-E35</f>
        <v>23850</v>
      </c>
      <c r="G36" s="2"/>
      <c r="H36" s="2"/>
      <c r="I36" s="2"/>
      <c r="J36" s="2"/>
      <c r="K36" s="2"/>
    </row>
    <row r="37" spans="1:11" s="2" customFormat="1">
      <c r="A37" s="6"/>
      <c r="E37" s="43"/>
      <c r="F37" s="37"/>
      <c r="G37" s="13"/>
      <c r="H37" s="10"/>
      <c r="I37" s="13"/>
      <c r="J37" s="37"/>
      <c r="K37" s="13"/>
    </row>
    <row r="38" spans="1:11" s="2" customFormat="1" ht="12.75" customHeight="1">
      <c r="A38" s="64" t="s">
        <v>63</v>
      </c>
      <c r="B38" s="64"/>
      <c r="C38" s="64"/>
      <c r="D38" s="64"/>
      <c r="E38" s="64"/>
      <c r="F38" s="64"/>
      <c r="G38" s="64"/>
      <c r="H38" s="10"/>
      <c r="I38" s="13"/>
      <c r="J38" s="37"/>
      <c r="K38" s="13"/>
    </row>
    <row r="39" spans="1:11" s="2" customFormat="1">
      <c r="A39" s="64"/>
      <c r="B39" s="64"/>
      <c r="C39" s="64"/>
      <c r="D39" s="64"/>
      <c r="E39" s="64"/>
      <c r="F39" s="64"/>
      <c r="G39" s="64"/>
      <c r="H39" s="10"/>
      <c r="I39" s="13"/>
      <c r="J39" s="37"/>
      <c r="K39" s="13"/>
    </row>
    <row r="40" spans="1:11" s="2" customFormat="1">
      <c r="A40" s="64"/>
      <c r="B40" s="64"/>
      <c r="C40" s="64"/>
      <c r="D40" s="64"/>
      <c r="E40" s="64"/>
      <c r="F40" s="64"/>
      <c r="G40" s="64"/>
      <c r="H40" s="10"/>
      <c r="I40" s="13"/>
      <c r="J40" s="37"/>
      <c r="K40" s="13"/>
    </row>
    <row r="41" spans="1:11" s="2" customFormat="1">
      <c r="A41" s="40"/>
      <c r="B41" s="40"/>
      <c r="C41" s="40"/>
      <c r="D41" s="40"/>
      <c r="E41" s="40"/>
      <c r="F41" s="40"/>
      <c r="G41" s="40"/>
      <c r="H41" s="10"/>
      <c r="I41" s="13"/>
      <c r="J41" s="37"/>
      <c r="K41" s="13"/>
    </row>
    <row r="42" spans="1:11" s="2" customFormat="1">
      <c r="A42" s="9" t="s">
        <v>60</v>
      </c>
      <c r="E42" s="18">
        <v>10000</v>
      </c>
      <c r="F42" s="37"/>
      <c r="G42" s="13"/>
      <c r="H42" s="10"/>
      <c r="I42" s="13"/>
      <c r="J42" s="37"/>
      <c r="K42" s="13"/>
    </row>
    <row r="43" spans="1:11" s="2" customFormat="1">
      <c r="A43" s="6"/>
      <c r="E43" s="43"/>
      <c r="F43" s="37"/>
      <c r="G43" s="13"/>
      <c r="H43" s="10"/>
      <c r="I43" s="13"/>
      <c r="J43" s="37"/>
      <c r="K43" s="13"/>
    </row>
    <row r="44" spans="1:11" ht="12.75" customHeight="1">
      <c r="A44" s="15" t="s">
        <v>38</v>
      </c>
      <c r="B44" s="2"/>
      <c r="C44" s="2"/>
      <c r="D44" s="2"/>
      <c r="E44" s="2"/>
      <c r="F44" s="3"/>
      <c r="G44" s="3"/>
      <c r="H44" s="3"/>
      <c r="I44" s="2"/>
    </row>
    <row r="45" spans="1:11" ht="12.75" customHeight="1">
      <c r="A45" s="9" t="s">
        <v>1</v>
      </c>
      <c r="B45" s="2"/>
      <c r="C45" s="2"/>
      <c r="D45" s="2"/>
      <c r="E45" s="2"/>
      <c r="F45" s="3"/>
      <c r="G45" s="3"/>
      <c r="H45" s="3"/>
      <c r="I45" s="2"/>
    </row>
    <row r="46" spans="1:11" ht="12.75" customHeight="1" thickBot="1">
      <c r="A46" s="14"/>
      <c r="B46" s="14"/>
      <c r="C46" s="14"/>
      <c r="D46" s="14"/>
      <c r="E46" s="11">
        <v>2010</v>
      </c>
      <c r="F46" s="11">
        <f>E46-1</f>
        <v>2009</v>
      </c>
      <c r="G46" s="3"/>
      <c r="J46" s="2"/>
      <c r="K46" s="2"/>
    </row>
    <row r="47" spans="1:11" ht="12.75" customHeight="1">
      <c r="A47" s="29" t="s">
        <v>9</v>
      </c>
      <c r="B47" s="2"/>
      <c r="C47" s="2"/>
      <c r="D47" s="2"/>
      <c r="E47" s="2"/>
      <c r="F47" s="23"/>
      <c r="G47" s="3"/>
    </row>
    <row r="48" spans="1:11" ht="12.75" customHeight="1">
      <c r="A48" s="2" t="s">
        <v>10</v>
      </c>
      <c r="B48" s="2"/>
      <c r="C48" s="2"/>
      <c r="D48" s="2"/>
      <c r="E48" s="12">
        <v>91450</v>
      </c>
      <c r="F48" s="23">
        <v>74625</v>
      </c>
      <c r="G48" s="3"/>
      <c r="H48" s="2"/>
      <c r="I48" s="2"/>
      <c r="J48" s="27"/>
      <c r="K48" s="27"/>
    </row>
    <row r="49" spans="1:11" ht="12.75" customHeight="1">
      <c r="A49" s="2" t="s">
        <v>37</v>
      </c>
      <c r="B49" s="2"/>
      <c r="C49" s="2"/>
      <c r="D49" s="2"/>
      <c r="E49" s="5">
        <v>11400</v>
      </c>
      <c r="F49" s="5">
        <v>15100</v>
      </c>
      <c r="G49" s="3"/>
      <c r="H49" s="2"/>
      <c r="I49" s="2"/>
      <c r="J49" s="27"/>
      <c r="K49" s="27"/>
    </row>
    <row r="50" spans="1:11" ht="12.75" customHeight="1">
      <c r="A50" s="2" t="s">
        <v>11</v>
      </c>
      <c r="B50" s="2"/>
      <c r="C50" s="2"/>
      <c r="D50" s="2"/>
      <c r="E50" s="5">
        <v>108470</v>
      </c>
      <c r="F50" s="5">
        <v>85527</v>
      </c>
      <c r="G50" s="3"/>
      <c r="H50" s="2"/>
      <c r="I50" s="41"/>
      <c r="J50" s="24"/>
      <c r="K50" s="24"/>
    </row>
    <row r="51" spans="1:11" ht="12.75" customHeight="1">
      <c r="A51" s="2" t="s">
        <v>12</v>
      </c>
      <c r="B51" s="2"/>
      <c r="C51" s="2"/>
      <c r="D51" s="2"/>
      <c r="E51" s="49">
        <v>38450</v>
      </c>
      <c r="F51" s="49">
        <v>34982</v>
      </c>
      <c r="G51" s="3"/>
      <c r="H51" s="2"/>
      <c r="I51" s="2"/>
      <c r="J51" s="24"/>
      <c r="K51" s="24"/>
    </row>
    <row r="52" spans="1:11" ht="12.75" customHeight="1">
      <c r="A52" s="6" t="s">
        <v>13</v>
      </c>
      <c r="B52" s="2"/>
      <c r="C52" s="2"/>
      <c r="D52" s="2"/>
      <c r="E52" s="12">
        <f>SUM(E48:E51)</f>
        <v>249770</v>
      </c>
      <c r="F52" s="12">
        <f>SUM(F48:F51)</f>
        <v>210234</v>
      </c>
      <c r="G52" s="3"/>
      <c r="H52" s="2"/>
      <c r="I52" s="2"/>
      <c r="J52" s="27"/>
      <c r="K52" s="27"/>
    </row>
    <row r="53" spans="1:11" ht="12.75" customHeight="1">
      <c r="A53" s="6" t="s">
        <v>45</v>
      </c>
      <c r="B53" s="2"/>
      <c r="C53" s="2"/>
      <c r="D53" s="2"/>
      <c r="E53" s="50">
        <v>67000</v>
      </c>
      <c r="F53" s="50">
        <v>42436</v>
      </c>
      <c r="G53" s="3"/>
      <c r="H53" s="2"/>
      <c r="I53" s="2"/>
      <c r="J53" s="24"/>
      <c r="K53" s="24"/>
    </row>
    <row r="54" spans="1:11" ht="12.75" customHeight="1">
      <c r="A54" s="2" t="s">
        <v>14</v>
      </c>
      <c r="B54" s="2"/>
      <c r="C54" s="2"/>
      <c r="D54" s="2"/>
      <c r="E54" s="51">
        <f>E52+E53</f>
        <v>316770</v>
      </c>
      <c r="F54" s="51">
        <f>F52+F53</f>
        <v>252670</v>
      </c>
      <c r="G54" s="3"/>
      <c r="H54" s="2"/>
      <c r="I54" s="2"/>
      <c r="J54" s="27"/>
      <c r="K54" s="27"/>
    </row>
    <row r="55" spans="1:11" ht="12.75" customHeight="1">
      <c r="A55" s="2"/>
      <c r="B55" s="2"/>
      <c r="C55" s="2"/>
      <c r="D55" s="2"/>
      <c r="E55" s="12"/>
      <c r="F55" s="23"/>
      <c r="G55" s="3"/>
      <c r="H55" s="2"/>
      <c r="I55" s="2"/>
    </row>
    <row r="56" spans="1:11" ht="12.75" customHeight="1">
      <c r="A56" s="29" t="s">
        <v>15</v>
      </c>
      <c r="B56" s="2"/>
      <c r="C56" s="2"/>
      <c r="D56" s="2"/>
      <c r="E56" s="12"/>
      <c r="F56" s="23"/>
      <c r="G56" s="3"/>
    </row>
    <row r="57" spans="1:11" ht="12.75" customHeight="1">
      <c r="A57" s="2" t="s">
        <v>16</v>
      </c>
      <c r="B57" s="2"/>
      <c r="C57" s="2"/>
      <c r="D57" s="2"/>
      <c r="E57" s="12">
        <v>30761</v>
      </c>
      <c r="F57" s="23">
        <v>23109</v>
      </c>
      <c r="G57" s="3"/>
      <c r="H57" s="2"/>
      <c r="I57" s="2"/>
      <c r="J57" s="27"/>
      <c r="K57" s="27"/>
    </row>
    <row r="58" spans="1:11" ht="12.75" customHeight="1">
      <c r="A58" s="2" t="s">
        <v>17</v>
      </c>
      <c r="B58" s="2"/>
      <c r="C58" s="2"/>
      <c r="D58" s="2"/>
      <c r="E58" s="5">
        <v>30405</v>
      </c>
      <c r="F58" s="5">
        <v>22656</v>
      </c>
      <c r="G58" s="3"/>
      <c r="H58" s="2"/>
      <c r="I58" s="2"/>
      <c r="J58" s="24"/>
      <c r="K58" s="24"/>
    </row>
    <row r="59" spans="1:11" ht="12.75" customHeight="1">
      <c r="A59" s="2" t="s">
        <v>18</v>
      </c>
      <c r="B59" s="2"/>
      <c r="C59" s="2"/>
      <c r="D59" s="2"/>
      <c r="E59" s="49">
        <v>12717</v>
      </c>
      <c r="F59" s="49">
        <v>14217</v>
      </c>
      <c r="G59" s="3"/>
      <c r="H59" s="2"/>
      <c r="I59" s="2"/>
      <c r="J59" s="24"/>
      <c r="K59" s="24"/>
    </row>
    <row r="60" spans="1:11" ht="12.75" customHeight="1">
      <c r="A60" s="6" t="s">
        <v>19</v>
      </c>
      <c r="B60" s="2"/>
      <c r="C60" s="2"/>
      <c r="D60" s="2"/>
      <c r="E60" s="12">
        <f>SUM(E57:E59)</f>
        <v>73883</v>
      </c>
      <c r="F60" s="12">
        <f>SUM(F57:F59)</f>
        <v>59982</v>
      </c>
      <c r="G60" s="3"/>
      <c r="H60" s="2"/>
      <c r="J60" s="28"/>
      <c r="K60" s="28"/>
    </row>
    <row r="61" spans="1:11" ht="12.75" customHeight="1">
      <c r="A61" s="2" t="s">
        <v>20</v>
      </c>
      <c r="B61" s="2"/>
      <c r="C61" s="2"/>
      <c r="D61" s="2"/>
      <c r="E61" s="50">
        <v>80263</v>
      </c>
      <c r="F61" s="50">
        <v>63914</v>
      </c>
      <c r="G61" s="3"/>
      <c r="H61" s="2"/>
      <c r="I61" s="2"/>
      <c r="J61" s="24"/>
      <c r="K61" s="24"/>
    </row>
    <row r="62" spans="1:11" ht="12.75" customHeight="1">
      <c r="A62" s="6" t="s">
        <v>21</v>
      </c>
      <c r="B62" s="2"/>
      <c r="C62" s="2"/>
      <c r="D62" s="2"/>
      <c r="E62" s="12">
        <f>E60+E61</f>
        <v>154146</v>
      </c>
      <c r="F62" s="12">
        <f>F60+F61</f>
        <v>123896</v>
      </c>
      <c r="G62" s="3"/>
      <c r="H62" s="2"/>
      <c r="I62" s="2"/>
      <c r="J62" s="27"/>
      <c r="K62" s="27"/>
    </row>
    <row r="63" spans="1:11" ht="12.75" customHeight="1">
      <c r="A63" s="2" t="s">
        <v>22</v>
      </c>
      <c r="B63" s="2"/>
      <c r="C63" s="2"/>
      <c r="D63" s="2"/>
      <c r="E63" s="48">
        <f>F63+E42</f>
        <v>100000</v>
      </c>
      <c r="F63" s="23">
        <v>90000</v>
      </c>
      <c r="G63" s="3"/>
      <c r="H63" s="2"/>
      <c r="I63" s="2"/>
      <c r="J63" s="24"/>
      <c r="K63" s="24"/>
    </row>
    <row r="64" spans="1:11" ht="12.75" customHeight="1">
      <c r="A64" s="2" t="s">
        <v>58</v>
      </c>
      <c r="B64" s="2"/>
      <c r="C64" s="2"/>
      <c r="D64" s="2"/>
      <c r="E64" s="54">
        <f>F64+E36</f>
        <v>62624</v>
      </c>
      <c r="F64" s="50">
        <v>38774</v>
      </c>
      <c r="G64" s="3"/>
      <c r="H64" s="2"/>
      <c r="I64" s="2"/>
      <c r="J64" s="24"/>
      <c r="K64" s="24"/>
    </row>
    <row r="65" spans="1:11" ht="12.75" customHeight="1">
      <c r="A65" s="6" t="s">
        <v>23</v>
      </c>
      <c r="B65" s="2"/>
      <c r="C65" s="2"/>
      <c r="D65" s="2"/>
      <c r="E65" s="52">
        <f>E63+E64</f>
        <v>162624</v>
      </c>
      <c r="F65" s="53">
        <f>F63+F64</f>
        <v>128774</v>
      </c>
      <c r="G65" s="3"/>
      <c r="H65" s="2"/>
      <c r="I65" s="2"/>
      <c r="J65" s="27"/>
      <c r="K65" s="27"/>
    </row>
    <row r="66" spans="1:11" ht="12.75" customHeight="1">
      <c r="A66" s="2" t="s">
        <v>24</v>
      </c>
      <c r="B66" s="2"/>
      <c r="C66" s="2"/>
      <c r="D66" s="10"/>
      <c r="E66" s="55">
        <f>E62+E65</f>
        <v>316770</v>
      </c>
      <c r="F66" s="51">
        <f>F62+F65</f>
        <v>252670</v>
      </c>
      <c r="G66" s="3"/>
      <c r="H66" s="2"/>
      <c r="J66" s="28"/>
      <c r="K66" s="27"/>
    </row>
    <row r="67" spans="1:11" ht="12.75" customHeight="1">
      <c r="A67" s="3"/>
      <c r="B67" s="3"/>
      <c r="C67" s="3"/>
      <c r="D67" s="3"/>
      <c r="E67" s="42"/>
      <c r="F67" s="42"/>
      <c r="G67" s="3"/>
      <c r="H67" s="3"/>
      <c r="I67" s="2"/>
      <c r="J67" s="2"/>
      <c r="K67" s="2"/>
    </row>
    <row r="68" spans="1:11" s="2" customFormat="1">
      <c r="A68" s="9" t="s">
        <v>61</v>
      </c>
      <c r="E68" s="41"/>
      <c r="F68" s="37"/>
      <c r="G68" s="13"/>
      <c r="H68" s="10"/>
      <c r="I68" s="13"/>
      <c r="J68" s="37"/>
      <c r="K68" s="13"/>
    </row>
    <row r="69" spans="1:11" s="2" customFormat="1">
      <c r="A69" s="6"/>
      <c r="E69" s="43"/>
      <c r="F69" s="37"/>
      <c r="G69" s="13"/>
      <c r="H69" s="10"/>
      <c r="I69" s="13"/>
      <c r="J69" s="37"/>
      <c r="K69" s="13"/>
    </row>
    <row r="70" spans="1:11" s="2" customFormat="1" ht="12.75" customHeight="1">
      <c r="A70" s="59" t="s">
        <v>64</v>
      </c>
      <c r="B70" s="59"/>
      <c r="C70" s="59"/>
      <c r="D70" s="59"/>
      <c r="E70" s="59"/>
      <c r="F70" s="59"/>
    </row>
    <row r="71" spans="1:11" s="2" customFormat="1">
      <c r="A71" s="40"/>
      <c r="B71" s="40"/>
      <c r="C71" s="40"/>
      <c r="D71" s="40"/>
      <c r="E71" s="40"/>
      <c r="F71" s="40"/>
    </row>
    <row r="72" spans="1:11">
      <c r="A72" s="20" t="s">
        <v>27</v>
      </c>
    </row>
    <row r="73" spans="1:11">
      <c r="A73" s="16" t="s">
        <v>1</v>
      </c>
    </row>
    <row r="75" spans="1:11">
      <c r="A75" s="22" t="s">
        <v>28</v>
      </c>
    </row>
    <row r="76" spans="1:11">
      <c r="A76" s="16" t="s">
        <v>29</v>
      </c>
      <c r="E76" s="34">
        <f>E33</f>
        <v>31800</v>
      </c>
    </row>
    <row r="77" spans="1:11">
      <c r="A77" s="16" t="s">
        <v>39</v>
      </c>
      <c r="E77" s="30"/>
    </row>
    <row r="78" spans="1:11">
      <c r="A78" s="16" t="s">
        <v>40</v>
      </c>
      <c r="E78" s="30"/>
    </row>
    <row r="79" spans="1:11">
      <c r="A79" s="16" t="s">
        <v>30</v>
      </c>
      <c r="E79" s="34">
        <f>E28</f>
        <v>6700</v>
      </c>
    </row>
    <row r="80" spans="1:11">
      <c r="A80" s="16" t="s">
        <v>41</v>
      </c>
      <c r="E80" s="30"/>
    </row>
    <row r="81" spans="1:9">
      <c r="A81" s="16" t="s">
        <v>65</v>
      </c>
      <c r="E81" s="34">
        <f>-(E50-F50)</f>
        <v>-22943</v>
      </c>
      <c r="I81" s="21"/>
    </row>
    <row r="82" spans="1:9">
      <c r="A82" s="16" t="s">
        <v>66</v>
      </c>
      <c r="E82" s="57">
        <f>-(E51-F51)</f>
        <v>-3468</v>
      </c>
    </row>
    <row r="83" spans="1:9">
      <c r="A83" s="16" t="s">
        <v>67</v>
      </c>
      <c r="E83" s="34">
        <f>E57-F57</f>
        <v>7652</v>
      </c>
    </row>
    <row r="84" spans="1:9">
      <c r="A84" s="16" t="s">
        <v>68</v>
      </c>
      <c r="E84" s="32">
        <f>E58-F58</f>
        <v>7749</v>
      </c>
    </row>
    <row r="85" spans="1:9">
      <c r="A85" s="16" t="s">
        <v>47</v>
      </c>
      <c r="E85" s="34">
        <f>SUM(E76:E84)</f>
        <v>27490</v>
      </c>
    </row>
    <row r="86" spans="1:9">
      <c r="E86" s="30"/>
    </row>
    <row r="87" spans="1:9">
      <c r="A87" s="22" t="s">
        <v>31</v>
      </c>
      <c r="E87" s="30"/>
    </row>
    <row r="88" spans="1:9">
      <c r="A88" s="16" t="s">
        <v>46</v>
      </c>
      <c r="E88" s="34">
        <f>-((E53-F53)+E28)</f>
        <v>-31264</v>
      </c>
    </row>
    <row r="89" spans="1:9">
      <c r="A89" s="16" t="s">
        <v>69</v>
      </c>
      <c r="E89" s="32">
        <f>F49-E49</f>
        <v>3700</v>
      </c>
    </row>
    <row r="90" spans="1:9">
      <c r="A90" s="16" t="s">
        <v>48</v>
      </c>
      <c r="E90" s="34">
        <f>E88+E89</f>
        <v>-27564</v>
      </c>
    </row>
    <row r="91" spans="1:9">
      <c r="E91" s="30"/>
    </row>
    <row r="92" spans="1:9">
      <c r="A92" s="22" t="s">
        <v>32</v>
      </c>
      <c r="E92" s="30"/>
    </row>
    <row r="93" spans="1:9">
      <c r="A93" s="16" t="s">
        <v>70</v>
      </c>
      <c r="E93" s="34">
        <f>E59-F59</f>
        <v>-1500</v>
      </c>
    </row>
    <row r="94" spans="1:9">
      <c r="A94" s="16" t="s">
        <v>71</v>
      </c>
      <c r="E94" s="34">
        <f>E61-F61</f>
        <v>16349</v>
      </c>
    </row>
    <row r="95" spans="1:9">
      <c r="A95" s="16" t="s">
        <v>72</v>
      </c>
      <c r="E95" s="34">
        <f>E63-F63</f>
        <v>10000</v>
      </c>
    </row>
    <row r="96" spans="1:9">
      <c r="A96" s="16" t="s">
        <v>33</v>
      </c>
      <c r="E96" s="32">
        <f>-E35</f>
        <v>-7950</v>
      </c>
    </row>
    <row r="97" spans="1:5">
      <c r="A97" s="16" t="s">
        <v>49</v>
      </c>
      <c r="E97" s="35">
        <f>SUM(E93:E96)</f>
        <v>16899</v>
      </c>
    </row>
    <row r="98" spans="1:5">
      <c r="E98" s="57"/>
    </row>
    <row r="99" spans="1:5">
      <c r="A99" s="16" t="s">
        <v>34</v>
      </c>
      <c r="E99" s="34">
        <f>SUM(E85,E90,E97)</f>
        <v>16825</v>
      </c>
    </row>
    <row r="100" spans="1:5">
      <c r="A100" s="16" t="s">
        <v>35</v>
      </c>
      <c r="E100" s="34">
        <f>F48</f>
        <v>74625</v>
      </c>
    </row>
    <row r="101" spans="1:5" ht="13.5" thickBot="1">
      <c r="A101" s="16" t="s">
        <v>36</v>
      </c>
      <c r="E101" s="36">
        <f>E99+E100</f>
        <v>91450</v>
      </c>
    </row>
    <row r="102" spans="1:5" ht="13.5" thickTop="1"/>
    <row r="103" spans="1:5" ht="12.75" customHeight="1">
      <c r="A103" s="58" t="s">
        <v>73</v>
      </c>
      <c r="B103" s="58"/>
      <c r="C103" s="58"/>
      <c r="D103" s="58"/>
    </row>
    <row r="104" spans="1:5">
      <c r="A104" s="58"/>
      <c r="B104" s="58"/>
      <c r="C104" s="58"/>
      <c r="D104" s="58"/>
      <c r="E104" s="56">
        <f>E48</f>
        <v>91450</v>
      </c>
    </row>
  </sheetData>
  <mergeCells count="6">
    <mergeCell ref="A103:D104"/>
    <mergeCell ref="A70:F70"/>
    <mergeCell ref="A3:G3"/>
    <mergeCell ref="A11:G12"/>
    <mergeCell ref="A5:G9"/>
    <mergeCell ref="A38:G40"/>
  </mergeCells>
  <phoneticPr fontId="0" type="noConversion"/>
  <pageMargins left="0.75" right="0.75" top="1" bottom="1" header="0.5" footer="0.5"/>
  <pageSetup orientation="portrait" horizontalDpi="300" verticalDpi="300" r:id="rId1"/>
  <headerFooter alignWithMargins="0"/>
  <legacyDrawing r:id="rId2"/>
</worksheet>
</file>

<file path=xl/worksheets/sheet2.xml><?xml version="1.0" encoding="utf-8"?>
<worksheet xmlns="http://schemas.openxmlformats.org/spreadsheetml/2006/main" xmlns:r="http://schemas.openxmlformats.org/officeDocument/2006/relationships">
  <dimension ref="A1"/>
  <sheetViews>
    <sheetView topLeftCell="A2" workbookViewId="0"/>
  </sheetViews>
  <sheetFormatPr defaultRowHeight="12.75"/>
  <sheetData/>
  <phoneticPr fontId="0" type="noConversion"/>
  <pageMargins left="0.75" right="0.75" top="1" bottom="1" header="0.5" footer="0.5"/>
  <headerFooter alignWithMargins="0"/>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2.75"/>
  <sheetData/>
  <phoneticPr fontId="0" type="noConversion"/>
  <pageMargins left="0.75" right="0.75" top="1" bottom="1" header="0.5" footer="0.5"/>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 Build a Model Solution</vt:lpstr>
      <vt:lpstr>Sheet2</vt:lpstr>
      <vt:lpstr>Sheet3</vt:lpstr>
      <vt:lpstr>' Build a Model Solution'!Print_Area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Financial Statements, CF, and Taxes. Build a Model</dc:title>
  <dc:subject>Build a Model</dc:subject>
  <dc:creator>Christopher Buzzard and Mike Ehrhardt</dc:creator>
  <cp:lastModifiedBy>mehrhard</cp:lastModifiedBy>
  <cp:lastPrinted>2001-03-05T17:51:53Z</cp:lastPrinted>
  <dcterms:created xsi:type="dcterms:W3CDTF">1999-09-06T22:25:11Z</dcterms:created>
  <dcterms:modified xsi:type="dcterms:W3CDTF">2010-04-11T21:49:32Z</dcterms:modified>
</cp:coreProperties>
</file>